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18" yWindow="65346" windowWidth="15949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<sst xmlns="http://schemas.openxmlformats.org/spreadsheetml/2006/main" count="624" uniqueCount="62">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</sst>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G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80" sqref="U8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45157.3</v>
      </c>
      <c r="AF7" s="54"/>
      <c r="AG7" s="40"/>
    </row>
    <row r="8" spans="1:55" ht="18" customHeight="1">
      <c r="A8" s="47" t="s">
        <v>30</v>
      </c>
      <c r="B8" s="33">
        <f>SUM(E8:AB8)</f>
        <v>59625.200000000004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/>
      <c r="O8" s="61">
        <v>5594.4</v>
      </c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159005.87000000014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199662.11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73748</v>
      </c>
      <c r="AG9" s="69">
        <f>AG10+AG15+AG24+AG33+AG47+AG52+AG54+AG61+AG62+AG71+AG72+AG76+AG88+AG81+AG83+AG82+AG69+AG89+AG91+AG90+AG70+AG40+AG92</f>
        <v>229836.71000000005</v>
      </c>
      <c r="AH9" s="41"/>
      <c r="AI9" s="41"/>
    </row>
    <row r="10" spans="1:34" ht="15">
      <c r="A10" s="4" t="s">
        <v>4</v>
      </c>
      <c r="B10" s="72">
        <v>18071.2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6247.7</v>
      </c>
      <c r="AG10" s="72">
        <f>B10+C10-AF10</f>
        <v>18412.699999999997</v>
      </c>
      <c r="AH10" s="133"/>
    </row>
    <row r="11" spans="1:34" ht="15">
      <c r="A11" s="3" t="s">
        <v>5</v>
      </c>
      <c r="B11" s="72">
        <v>17270.02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5847.799999999999</v>
      </c>
      <c r="AG11" s="72">
        <f>B11+C11-AF11</f>
        <v>16482.620000000006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47.1</v>
      </c>
      <c r="AG12" s="72">
        <f>B12+C12-AF12</f>
        <v>472.1999999999998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352.79999999999995</v>
      </c>
      <c r="AG14" s="72">
        <f>AG10-AG11-AG12-AG13</f>
        <v>1457.879999999991</v>
      </c>
      <c r="AH14" s="133"/>
    </row>
    <row r="15" spans="1:35" ht="15" customHeight="1">
      <c r="A15" s="4" t="s">
        <v>6</v>
      </c>
      <c r="B15" s="72">
        <v>86876.4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26227.6</v>
      </c>
      <c r="AG15" s="72">
        <f aca="true" t="shared" si="3" ref="AG15:AG31">B15+C15-AF15</f>
        <v>82414.40000000002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9572.3</v>
      </c>
      <c r="AG16" s="115">
        <f t="shared" si="3"/>
        <v>27867.999999999996</v>
      </c>
      <c r="AH16" s="134"/>
    </row>
    <row r="17" spans="1:34" ht="15">
      <c r="A17" s="3" t="s">
        <v>5</v>
      </c>
      <c r="B17" s="72">
        <v>76467.95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22431.1</v>
      </c>
      <c r="AG17" s="72">
        <f t="shared" si="3"/>
        <v>57242.94999999999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4.1</v>
      </c>
      <c r="AG18" s="72">
        <f t="shared" si="3"/>
        <v>17.1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896.5</v>
      </c>
      <c r="AG19" s="72">
        <f t="shared" si="3"/>
        <v>11268.2</v>
      </c>
      <c r="AH19" s="133"/>
    </row>
    <row r="20" spans="1:34" ht="15">
      <c r="A20" s="3" t="s">
        <v>2</v>
      </c>
      <c r="B20" s="72">
        <v>1728.8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2404.5</v>
      </c>
      <c r="AG20" s="72">
        <f t="shared" si="3"/>
        <v>4746.400000000001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42.2</v>
      </c>
      <c r="AG21" s="72">
        <f t="shared" si="3"/>
        <v>1267.8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2159.5499999999975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449.2000000000003</v>
      </c>
      <c r="AG23" s="72">
        <f t="shared" si="3"/>
        <v>7871.950000000015</v>
      </c>
    </row>
    <row r="24" spans="1:35" ht="15" customHeight="1">
      <c r="A24" s="4" t="s">
        <v>7</v>
      </c>
      <c r="B24" s="72">
        <f>34265.4-1534.5</f>
        <v>32730.9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16359.4</v>
      </c>
      <c r="AG24" s="72">
        <f t="shared" si="3"/>
        <v>26199.299999999996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13325.500000000002</v>
      </c>
      <c r="AG25" s="115">
        <f t="shared" si="3"/>
        <v>10759.200000000006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16359.4</v>
      </c>
      <c r="AG32" s="72">
        <f>AG24</f>
        <v>26199.299999999996</v>
      </c>
    </row>
    <row r="33" spans="1:33" ht="15" customHeight="1">
      <c r="A33" s="4" t="s">
        <v>8</v>
      </c>
      <c r="B33" s="72">
        <v>319.5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114.5</v>
      </c>
      <c r="AG33" s="72">
        <f aca="true" t="shared" si="6" ref="AG33:AG38">B33+C33-AF33</f>
        <v>309.3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80.7</v>
      </c>
      <c r="AG34" s="72">
        <f t="shared" si="6"/>
        <v>217.39999999999992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29.9</v>
      </c>
      <c r="AG36" s="72">
        <f t="shared" si="6"/>
        <v>44.09999999999997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25.700000000000024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3.8999999999999924</v>
      </c>
      <c r="AG39" s="72">
        <f>AG33-AG34-AG36-AG38-AG35-AG37</f>
        <v>47.80000000000012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386.5</v>
      </c>
      <c r="AG40" s="72">
        <f aca="true" t="shared" si="8" ref="AG40:AG45">B40+C40-AF40</f>
        <v>1082.3999999999999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342.8</v>
      </c>
      <c r="AG41" s="72">
        <f t="shared" si="8"/>
        <v>827.3999999999999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11.2</v>
      </c>
      <c r="AG44" s="72">
        <f t="shared" si="8"/>
        <v>225.1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24.799999999999986</v>
      </c>
      <c r="AG46" s="72">
        <f>AG40-AG41-AG42-AG43-AG44-AG45</f>
        <v>15.699999999999989</v>
      </c>
    </row>
    <row r="47" spans="1:33" ht="17.25" customHeight="1">
      <c r="A47" s="4" t="s">
        <v>43</v>
      </c>
      <c r="B47" s="70">
        <v>1223.89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619.8000000000001</v>
      </c>
      <c r="AG47" s="72">
        <f>B47+C47-AF47</f>
        <v>1503.9899999999998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31.2</v>
      </c>
      <c r="AG48" s="72">
        <f>B48+C48-AF48</f>
        <v>77.99999999999999</v>
      </c>
    </row>
    <row r="49" spans="1:33" ht="15">
      <c r="A49" s="3" t="s">
        <v>16</v>
      </c>
      <c r="B49" s="72">
        <v>990.37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468.40000000000003</v>
      </c>
      <c r="AG49" s="72">
        <f>B49+C49-AF49</f>
        <v>1022.6700000000001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197.12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120.19999999999999</v>
      </c>
      <c r="AG51" s="72">
        <f>AG47-AG49-AG48</f>
        <v>403.3199999999997</v>
      </c>
    </row>
    <row r="52" spans="1:33" ht="15" customHeight="1">
      <c r="A52" s="4" t="s">
        <v>0</v>
      </c>
      <c r="B52" s="72">
        <f>4093.81-477.7</f>
        <v>3616.11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3606.9</v>
      </c>
      <c r="AG52" s="72">
        <f aca="true" t="shared" si="11" ref="AG52:AG59">B52+C52-AF52</f>
        <v>5441.610000000001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1209.8000000000002</v>
      </c>
      <c r="AG53" s="72">
        <f t="shared" si="11"/>
        <v>907.3999999999996</v>
      </c>
    </row>
    <row r="54" spans="1:34" ht="15" customHeight="1">
      <c r="A54" s="4" t="s">
        <v>9</v>
      </c>
      <c r="B54" s="111">
        <v>1892.75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1506.1</v>
      </c>
      <c r="AG54" s="72">
        <f t="shared" si="11"/>
        <v>2245.0500000000006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457.6</v>
      </c>
      <c r="AG55" s="72">
        <f t="shared" si="11"/>
        <v>950.4</v>
      </c>
      <c r="AH55" s="6"/>
    </row>
    <row r="56" spans="1:34" ht="15" customHeight="1">
      <c r="A56" s="3" t="s">
        <v>1</v>
      </c>
      <c r="B56" s="72">
        <v>0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11.6</v>
      </c>
      <c r="AG56" s="72">
        <f t="shared" si="11"/>
        <v>0</v>
      </c>
      <c r="AH56" s="6"/>
    </row>
    <row r="57" spans="1:33" ht="15">
      <c r="A57" s="3" t="s">
        <v>2</v>
      </c>
      <c r="B57" s="70">
        <v>44.1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376.09999999999997</v>
      </c>
      <c r="AG57" s="72">
        <f t="shared" si="11"/>
        <v>90.60000000000008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8.7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707.4499999999999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655.7</v>
      </c>
      <c r="AG60" s="72">
        <f>AG54-AG55-AG57-AG59-AG56-AG58</f>
        <v>1195.3500000000004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47</v>
      </c>
      <c r="AG61" s="72">
        <f aca="true" t="shared" si="14" ref="AG61:AG67">B61+C61-AF61</f>
        <v>811.1</v>
      </c>
    </row>
    <row r="62" spans="1:33" s="18" customFormat="1" ht="15" customHeight="1">
      <c r="A62" s="108" t="s">
        <v>11</v>
      </c>
      <c r="B62" s="72">
        <v>3502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1419.6</v>
      </c>
      <c r="AG62" s="72">
        <f t="shared" si="14"/>
        <v>3017.1999999999994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650.1</v>
      </c>
      <c r="AG63" s="72">
        <f t="shared" si="14"/>
        <v>1598.1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52.8</v>
      </c>
      <c r="AG65" s="72">
        <f t="shared" si="14"/>
        <v>95.50000000000001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19.900000000000002</v>
      </c>
      <c r="AG66" s="72">
        <f t="shared" si="14"/>
        <v>139.29999999999998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1215.1999999999998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586.8</v>
      </c>
      <c r="AG68" s="72">
        <f>AG62-AG63-AG66-AG67-AG65-AG64</f>
        <v>1184.2999999999995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3350.3</v>
      </c>
      <c r="AG69" s="130">
        <f aca="true" t="shared" si="16" ref="AG69:AG92">B69+C69-AF69</f>
        <v>1609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956.9999999999995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</f>
        <v>992.0999999999999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331.7</v>
      </c>
      <c r="AG72" s="130">
        <f t="shared" si="16"/>
        <v>2696.6</v>
      </c>
      <c r="AH72" s="86">
        <f>AG72+AG69+AG76</f>
        <v>4889.460000000001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45.50000000000001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113.2</v>
      </c>
      <c r="AG74" s="130">
        <f t="shared" si="16"/>
        <v>385.7</v>
      </c>
    </row>
    <row r="75" spans="1:33" ht="15" customHeight="1">
      <c r="A75" s="3" t="s">
        <v>16</v>
      </c>
      <c r="B75" s="72">
        <v>21.6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50.8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57.5</v>
      </c>
      <c r="AG76" s="130">
        <f t="shared" si="16"/>
        <v>583.8600000000001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39.9</v>
      </c>
      <c r="AG77" s="130">
        <f t="shared" si="16"/>
        <v>80.29999999999995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130">
        <f t="shared" si="16"/>
        <v>11.700000000000003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80"/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72"/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1857.9</v>
      </c>
      <c r="AG89" s="72">
        <f t="shared" si="16"/>
        <v>7546.5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</f>
        <v>35619.4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10442.4</v>
      </c>
      <c r="AG92" s="72">
        <f t="shared" si="16"/>
        <v>72660.5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199662.11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73748</v>
      </c>
      <c r="AG94" s="84">
        <f>AG10+AG15+AG24+AG33+AG47+AG52+AG54+AG61+AG62+AG69+AG71+AG72+AG76+AG81+AG82+AG83+AG88+AG89+AG90+AG91+AG70+AG40+AG92</f>
        <v>229836.71000000005</v>
      </c>
    </row>
    <row r="95" spans="1:33" ht="15">
      <c r="A95" s="3" t="s">
        <v>5</v>
      </c>
      <c r="B95" s="22">
        <f>B11+B17+B26+B34+B55+B63+B73+B41+B77+B48</f>
        <v>98340.86999999998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29881.2</v>
      </c>
      <c r="AG95" s="71">
        <f>B95+C95-AF95</f>
        <v>77522.66999999998</v>
      </c>
    </row>
    <row r="96" spans="1:33" ht="15">
      <c r="A96" s="3" t="s">
        <v>2</v>
      </c>
      <c r="B96" s="22">
        <f aca="true" t="shared" si="19" ref="B96:AD96">B12+B20+B29+B36+B57+B66+B44+B80+B74+B53</f>
        <v>3078.9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4212.400000000001</v>
      </c>
      <c r="AG96" s="71">
        <f>B96+C96-AF96</f>
        <v>7022.499999999999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4.1</v>
      </c>
      <c r="AG97" s="71">
        <f>B97+C97-AF97</f>
        <v>17.9</v>
      </c>
    </row>
    <row r="98" spans="1:33" ht="15">
      <c r="A98" s="3" t="s">
        <v>1</v>
      </c>
      <c r="B98" s="22">
        <f aca="true" t="shared" si="21" ref="B98:AD98">B19+B28+B65+B35+B43+B56+B79</f>
        <v>5432.4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968.6</v>
      </c>
      <c r="AG98" s="71">
        <f>B98+C98-AF98</f>
        <v>11377.1</v>
      </c>
    </row>
    <row r="99" spans="1:33" ht="15">
      <c r="A99" s="3" t="s">
        <v>16</v>
      </c>
      <c r="B99" s="22">
        <f aca="true" t="shared" si="22" ref="B99:X99">B21+B30+B49+B37+B58+B13+B75+B67</f>
        <v>2355.4700000000003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625.7</v>
      </c>
      <c r="AG99" s="71">
        <f>B99+C99-AF99</f>
        <v>2349.9700000000003</v>
      </c>
    </row>
    <row r="100" spans="1:33" ht="13.5">
      <c r="A100" s="1" t="s">
        <v>35</v>
      </c>
      <c r="B100" s="2">
        <f aca="true" t="shared" si="24" ref="B100:AD100">B94-B95-B96-B97-B98-B99</f>
        <v>90454.47000000002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38056.00000000001</v>
      </c>
      <c r="AG100" s="85">
        <f>AG94-AG95-AG96-AG97-AG98-AG99</f>
        <v>131546.57000000007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2018-05-18T10:37:31Z</dcterms:modified>
  <cp:category/>
  <cp:version/>
  <cp:contentType/>
  <cp:contentStatus/>
</cp:coreProperties>
</file>